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B2E8E3E0-6257-4C76-B29C-95E1148DC558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2" l="1"/>
  <c r="Y10" i="2"/>
  <c r="C4" i="2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G13" i="2"/>
  <c r="AA12" i="2"/>
  <c r="Y12" i="2"/>
  <c r="H12" i="2"/>
  <c r="G12" i="2"/>
  <c r="AA11" i="2"/>
  <c r="H11" i="2"/>
  <c r="G11" i="2"/>
  <c r="AG10" i="2"/>
  <c r="AH10" i="2" s="1"/>
  <c r="AA10" i="2"/>
  <c r="H10" i="2"/>
  <c r="G10" i="2"/>
  <c r="AA9" i="2"/>
  <c r="H9" i="2"/>
  <c r="G9" i="2"/>
  <c r="AG8" i="2"/>
  <c r="AH8" i="2" s="1"/>
  <c r="AA8" i="2"/>
  <c r="H8" i="2"/>
  <c r="G8" i="2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8" i="2" l="1" a="1"/>
  <c r="F8" i="2" s="1"/>
  <c r="F13" i="2" a="1"/>
  <c r="F13" i="2" s="1"/>
  <c r="F9" i="2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tc={EA392DAD-6B2B-458D-AB94-D1827102E163}</author>
    <author>tc={41A9AEC0-FE3E-49B4-9B2A-2243177A0B0C}</author>
    <author>tc={EDABC1A3-2224-4E1D-A9E6-0258DA95B2F2}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K6" authorId="37" shapeId="0" xr:uid="{EA392DAD-6B2B-458D-AB94-D1827102E16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funziona con maggior tutela a quanto pare</t>
      </text>
    </comment>
    <comment ref="M6" authorId="38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E10" authorId="39" shapeId="0" xr:uid="{EDABC1A3-2224-4E1D-A9E6-0258DA95B2F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Potrebbe o non potrebbe essere una PA, lo si scoprirà solo vivendo (oppure grazie a Luca)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<sst xmlns="http://schemas.openxmlformats.org/spreadsheetml/2006/main" count="474" uniqueCount="230">
  <si>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</si>
  <si>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</si>
  <si>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</si>
  <si>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</si>
  <si>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</si>
  <si>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</si>
  <si>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</si>
  <si>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</si>
  <si>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</si>
  <si>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</si>
  <si>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</si>
  <si>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</si>
  <si>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</si>
  <si>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</si>
  <si>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</si>
  <si>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</si>
  <si>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</si>
  <si>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</si>
  <si>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</si>
  <si>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</si>
  <si>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</si>
  <si>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</si>
  <si>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</si>
  <si>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</si>
  <si>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</si>
  <si>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</si>
  <si>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</si>
  <si>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</si>
  <si>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</si>
  <si>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</si>
  <si>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</si>
  <si>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</si>
  <si>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</si>
  <si>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</si>
  <si>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</si>
  <si>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</si>
  <si>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</si>
  <si>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</si>
  <si>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</si>
  <si>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</si>
  <si>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</si>
  <si>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</si>
  <si>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</si>
  <si>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</si>
  <si>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</si>
  <si>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</si>
  <si>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</si>
  <si>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</si>
  <si>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</si>
  <si>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</si>
  <si>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</si>
  <si>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</si>
  <si>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</si>
  <si>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</si>
  <si>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</si>
  <si>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</si>
  <si>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</si>
  <si>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</si>
  <si>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</si>
  <si>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</si>
  <si>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</si>
  <si>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</si>
  <si>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</si>
  <si>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</si>
  <si>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</si>
  <si>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</si>
  <si>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</si>
  <si>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</si>
  <si>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</si>
  <si>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</si>
  <si>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</si>
  <si>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</si>
  <si>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</si>
  <si>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</si>
  <si>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</si>
  <si>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</si>
  <si>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</si>
  <si>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</si>
  <si>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</si>
  <si>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</si>
  <si>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</si>
  <si>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</si>
  <si>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</si>
  <si>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</si>
  <si>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</si>
  <si>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</si>
  <si>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</si>
  <si>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</si>
  <si>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</si>
  <si>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</si>
  <si>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</si>
  <si>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</si>
  <si>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</si>
  <si>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</si>
  <si>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</si>
  <si>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</si>
  <si>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</si>
  <si>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</si>
  <si>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</si>
  <si>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</si>
  <si>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</si>
  <si>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</si>
  <si>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</si>
  <si>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</si>
  <si>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</si>
  <si>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</si>
  <si>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</si>
  <si>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</si>
  <si>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</si>
  <si>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</si>
  <si>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</si>
  <si>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</si>
  <si>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</si>
  <si>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</si>
  <si>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</si>
  <si>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</si>
  <si>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</si>
  <si>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</si>
  <si>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</si>
  <si>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</si>
  <si>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</si>
  <si>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</si>
  <si>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</si>
  <si>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</si>
  <si>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</si>
  <si>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</si>
  <si>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</si>
  <si>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</si>
  <si>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</si>
  <si>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</si>
  <si>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</si>
  <si>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</si>
  <si>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</si>
  <si>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</si>
  <si>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</si>
  <si>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</si>
  <si>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</si>
  <si>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</si>
  <si>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</si>
  <si>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</si>
  <si>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</si>
  <si>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</si>
  <si>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</si>
  <si>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</si>
  <si>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</si>
  <si>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</si>
  <si>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</si>
  <si>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</si>
  <si>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</si>
  <si>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</si>
  <si>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</si>
  <si>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</si>
  <si>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</si>
  <si>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</si>
  <si>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</si>
  <si>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</si>
  <si>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</si>
  <si>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</si>
  <si>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</si>
  <si>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</si>
  <si>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</si>
  <si>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</si>
  <si>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</si>
  <si>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</si>
  <si>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</si>
  <si>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</si>
  <si>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</si>
  <si>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</si>
  <si>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</si>
  <si>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</si>
  <si>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</si>
  <si>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</si>
  <si>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</si>
  <si>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</si>
  <si>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</si>
  <si>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</si>
  <si>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</si>
  <si>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</si>
  <si>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</si>
  <si>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</si>
  <si>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</si>
  <si>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</si>
  <si>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</si>
  <si>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</si>
  <si>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</si>
  <si>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</si>
  <si>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</si>
  <si>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</si>
  <si>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</si>
  <si>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</si>
  <si>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</si>
  <si>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</si>
  <si>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</si>
  <si>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</si>
  <si>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</si>
  <si>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</si>
  <si>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</si>
  <si>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</si>
  <si>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</si>
  <si>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</si>
  <si>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</si>
  <si>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</si>
  <si>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</si>
  <si>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</si>
  <si>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</si>
  <si>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</si>
  <si>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</si>
  <si>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</si>
  <si>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</si>
  <si>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</si>
  <si>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</si>
  <si>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</si>
  <si>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</si>
  <si>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</si>
  <si>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</si>
  <si>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</si>
  <si>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</si>
  <si>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</si>
  <si>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</si>
  <si>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</si>
  <si>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</si>
  <si>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</si>
  <si>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</si>
  <si>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</si>
  <si>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</si>
  <si>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</si>
  <si>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</si>
  <si>
    <t>fv_comune_prosumer</t>
  </si>
  <si>
    <t>ass_sportiva_prosumer</t>
  </si>
  <si>
    <t>prosumer comunale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</si>
</sst>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K6" dT="2025-06-17T06:13:25.53" personId="{2C466C32-2281-43D7-B3C8-4EFAAF93E0F3}" id="{EA392DAD-6B2B-458D-AB94-D1827102E163}">
    <text>Non funziona con maggior tutela a quanto pare</text>
  </threadedComment>
  <threadedComment ref="M6" dT="2025-06-13T10:33:54.50" personId="{2C466C32-2281-43D7-B3C8-4EFAAF93E0F3}" id="{41A9AEC0-FE3E-49B4-9B2A-2243177A0B0C}">
    <text>non lo so</text>
  </threadedComment>
  <threadedComment ref="E10" dT="2025-06-17T06:49:16.50" personId="{2C466C32-2281-43D7-B3C8-4EFAAF93E0F3}" id="{EDABC1A3-2224-4E1D-A9E6-0258DA95B2F2}">
    <text>Potrebbe o non potrebbe essere una PA, lo si scoprirà solo vivendo (oppure grazie a Luca)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F1" zoomScale="90" workbookViewId="0">
      <pane ySplit="1" topLeftCell="A2" activePane="bottomLeft" state="frozen"/>
      <selection activeCell="B14" sqref="B14"/>
      <selection pane="bottomLeft" activeCell="M8" sqref="M8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23">
        <f t="array" aca="1" ref="A2" ca="1">IFERROR(INDIRECT(ADDRESS(ROW()-1,COLUMN()))+1,1)</f>
        <v>1</v>
      </c>
      <c r="B2" s="24" t="b">
        <v>1</v>
      </c>
      <c r="C2" s="19" t="str">
        <f>"municipal_office"</f>
        <v>municipal_office</v>
      </c>
      <c r="D2" s="13">
        <v>1</v>
      </c>
      <c r="E2" s="13" t="s">
        <v>184</v>
      </c>
      <c r="F2" s="24" t="str">
        <f t="array" ref="F2">_xlfn.IFS(AND(G2,H2),"prosumer",G2,"consumer",H2,"producer")</f>
        <v>consumer</v>
      </c>
      <c r="G2" s="24" t="b">
        <f t="shared" ref="G2:G11" si="0">IF(M2&lt;&gt;"",TRUE,FALSE)</f>
        <v>1</v>
      </c>
      <c r="H2" s="24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0" t="s">
        <v>31</v>
      </c>
      <c r="M2" s="20" t="s">
        <v>44</v>
      </c>
      <c r="N2" s="13"/>
      <c r="O2" s="13"/>
      <c r="P2" s="13"/>
      <c r="Q2" s="13"/>
      <c r="R2" s="13"/>
      <c r="S2" s="24" t="s">
        <v>185</v>
      </c>
      <c r="T2" s="13" t="s">
        <v>186</v>
      </c>
      <c r="U2" s="13"/>
      <c r="V2" s="13"/>
      <c r="W2" s="23">
        <f t="shared" ref="W2:W23" si="2">IF(AND(H2=FALSE,G2=FALSE),1,0) + IF(AND(NOT(B2),D2&gt;0),1,0)</f>
        <v>0</v>
      </c>
      <c r="X2" s="24" t="b">
        <v>1</v>
      </c>
      <c r="Y2" s="21" t="s">
        <v>219</v>
      </c>
      <c r="Z2" s="13" t="s">
        <v>13</v>
      </c>
      <c r="AA2" s="24">
        <f>IFERROR(INDEX(Description!$I$2:$I$7,MATCH(Utenti!Z2,Description!$H$2:$H$7,0)),"")</f>
        <v>0</v>
      </c>
      <c r="AB2" s="24"/>
      <c r="AC2" s="22">
        <v>0</v>
      </c>
      <c r="AD2" s="22">
        <v>0</v>
      </c>
      <c r="AE2" s="22">
        <v>0.69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23" cm="1">
        <f t="array" aca="1" ref="A3" ca="1">IFERROR(INDIRECT(ADDRESS(ROW()-1,COLUMN()))+1,1)</f>
        <v>2</v>
      </c>
      <c r="B3" s="24" t="b">
        <v>1</v>
      </c>
      <c r="C3" s="12" t="str">
        <f>"public_library"</f>
        <v>public_library</v>
      </c>
      <c r="D3" s="13">
        <v>1</v>
      </c>
      <c r="E3" s="13" t="s">
        <v>184</v>
      </c>
      <c r="F3" s="24" t="str">
        <f t="array" ref="F3">_xlfn.IFS(AND(G3,H3),"prosumer",G3,"consumer",H3,"producer")</f>
        <v>consumer</v>
      </c>
      <c r="G3" s="24" t="b">
        <f t="shared" si="0"/>
        <v>1</v>
      </c>
      <c r="H3" s="24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0" t="s">
        <v>50</v>
      </c>
      <c r="N3" s="13"/>
      <c r="O3" s="13"/>
      <c r="P3" s="13"/>
      <c r="Q3" s="13"/>
      <c r="R3" s="13"/>
      <c r="S3" s="24" t="b">
        <v>1</v>
      </c>
      <c r="T3" s="13" t="s">
        <v>191</v>
      </c>
      <c r="U3" s="13"/>
      <c r="V3" s="13"/>
      <c r="W3" s="23">
        <f t="shared" si="2"/>
        <v>0</v>
      </c>
      <c r="X3" s="24" t="b">
        <v>1</v>
      </c>
      <c r="Y3" s="13" t="s">
        <v>218</v>
      </c>
      <c r="Z3" s="13" t="s">
        <v>13</v>
      </c>
      <c r="AA3" s="24">
        <f>IFERROR(INDEX(Description!$I$2:$I$7,MATCH(Utenti!Z3,Description!$H$2:$H$7,0)),"")</f>
        <v>0</v>
      </c>
      <c r="AB3" s="24"/>
      <c r="AC3" s="22">
        <v>0</v>
      </c>
      <c r="AD3" s="22">
        <v>0</v>
      </c>
      <c r="AE3" s="22">
        <v>0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23" cm="1">
        <f t="array" aca="1" ref="A4" ca="1">IFERROR(INDIRECT(ADDRESS(ROW()-1,COLUMN()))+1,1)</f>
        <v>3</v>
      </c>
      <c r="B4" s="24" t="b">
        <v>1</v>
      </c>
      <c r="C4" s="12" t="str">
        <f>"comune"</f>
        <v>comune</v>
      </c>
      <c r="D4" s="13">
        <v>4</v>
      </c>
      <c r="E4" s="13" t="s">
        <v>184</v>
      </c>
      <c r="F4" s="24" t="str">
        <f t="array" ref="F4">_xlfn.IFS(AND(G4,H4),"prosumer",G4,"consumer",H4,"producer")</f>
        <v>consumer</v>
      </c>
      <c r="G4" s="24" t="b">
        <f t="shared" si="0"/>
        <v>1</v>
      </c>
      <c r="H4" s="24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0" t="s">
        <v>84</v>
      </c>
      <c r="N4" s="13"/>
      <c r="O4" s="13"/>
      <c r="P4" s="13"/>
      <c r="Q4" s="13"/>
      <c r="R4" s="13"/>
      <c r="S4" s="24" t="b">
        <v>1</v>
      </c>
      <c r="T4" s="13" t="s">
        <v>191</v>
      </c>
      <c r="U4" s="13"/>
      <c r="V4" s="13"/>
      <c r="W4" s="23">
        <f t="shared" si="2"/>
        <v>0</v>
      </c>
      <c r="X4" s="24" t="b">
        <v>1</v>
      </c>
      <c r="Y4" s="13" t="s">
        <v>217</v>
      </c>
      <c r="Z4" s="13" t="s">
        <v>13</v>
      </c>
      <c r="AA4" s="24">
        <f>IFERROR(INDEX(Description!$I$2:$I$7,MATCH(Utenti!Z4,Description!$H$2:$H$7,0)),"")</f>
        <v>0</v>
      </c>
      <c r="AB4" s="24"/>
      <c r="AC4" s="22">
        <v>0</v>
      </c>
      <c r="AD4" s="22">
        <v>0</v>
      </c>
      <c r="AE4" s="22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23" cm="1">
        <f t="array" aca="1" ref="A5" ca="1">IFERROR(INDIRECT(ADDRESS(ROW()-1,COLUMN()))+1,1)</f>
        <v>4</v>
      </c>
      <c r="B5" s="24" t="b">
        <v>1</v>
      </c>
      <c r="C5" s="13" t="s">
        <v>216</v>
      </c>
      <c r="D5" s="13">
        <v>5</v>
      </c>
      <c r="E5" s="13"/>
      <c r="F5" s="24" t="str">
        <f t="array" ref="F5">_xlfn.IFS(AND(G5,H5),"prosumer",G5,"consumer",H5,"producer")</f>
        <v>consumer</v>
      </c>
      <c r="G5" s="24" t="b">
        <f t="shared" si="0"/>
        <v>1</v>
      </c>
      <c r="H5" s="24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0" t="s">
        <v>33</v>
      </c>
      <c r="N5" s="13"/>
      <c r="O5" s="13"/>
      <c r="P5" s="13"/>
      <c r="Q5" s="13"/>
      <c r="R5" s="13"/>
      <c r="S5" s="24" t="b">
        <v>1</v>
      </c>
      <c r="T5" s="13" t="s">
        <v>191</v>
      </c>
      <c r="U5" s="13"/>
      <c r="V5" s="13"/>
      <c r="W5" s="23">
        <f t="shared" si="2"/>
        <v>0</v>
      </c>
      <c r="X5" s="24" t="b">
        <v>1</v>
      </c>
      <c r="Y5" s="13" t="s">
        <v>220</v>
      </c>
      <c r="Z5" s="13" t="s">
        <v>13</v>
      </c>
      <c r="AA5" s="24">
        <f>IFERROR(INDEX(Description!$I$2:$I$7,MATCH(Utenti!Z5,Description!$H$2:$H$7,0)),"")</f>
        <v>0</v>
      </c>
      <c r="AB5" s="24"/>
      <c r="AC5" s="22">
        <v>0</v>
      </c>
      <c r="AD5" s="22">
        <v>0</v>
      </c>
      <c r="AE5" s="22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23" cm="1">
        <f t="array" aca="1" ref="A6" ca="1">IFERROR(INDIRECT(ADDRESS(ROW()-1,COLUMN()))+1,1)</f>
        <v>5</v>
      </c>
      <c r="B6" s="24" t="b">
        <v>1</v>
      </c>
      <c r="C6" s="13" t="s">
        <v>221</v>
      </c>
      <c r="D6" s="13">
        <v>1</v>
      </c>
      <c r="E6" s="13"/>
      <c r="F6" s="24" t="str">
        <f t="array" ref="F6">_xlfn.IFS(AND(G6,H6),"prosumer",G6,"consumer",H6,"producer")</f>
        <v>consumer</v>
      </c>
      <c r="G6" s="24" t="b">
        <f t="shared" si="0"/>
        <v>1</v>
      </c>
      <c r="H6" s="24" t="b">
        <f>IF(SUM(N6:R6)&gt;0,TRUE,FALSE)</f>
        <v>0</v>
      </c>
      <c r="I6" s="13" t="s">
        <v>35</v>
      </c>
      <c r="J6" s="13" t="s">
        <v>26</v>
      </c>
      <c r="K6" s="13" t="s">
        <v>14</v>
      </c>
      <c r="L6" s="13" t="s">
        <v>31</v>
      </c>
      <c r="M6" s="20" t="s">
        <v>59</v>
      </c>
      <c r="N6" s="13"/>
      <c r="O6" s="13"/>
      <c r="P6" s="13"/>
      <c r="Q6" s="13"/>
      <c r="R6" s="13"/>
      <c r="S6" s="24" t="b">
        <v>1</v>
      </c>
      <c r="T6" s="13" t="s">
        <v>191</v>
      </c>
      <c r="U6" s="13"/>
      <c r="V6" s="13"/>
      <c r="W6" s="23">
        <f t="shared" si="2"/>
        <v>0</v>
      </c>
      <c r="X6" s="24" t="b">
        <v>1</v>
      </c>
      <c r="Y6" s="13" t="s">
        <v>222</v>
      </c>
      <c r="Z6" s="13" t="s">
        <v>13</v>
      </c>
      <c r="AA6" s="24">
        <f>IFERROR(INDEX(Description!$I$2:$I$7,MATCH(Utenti!Z6,Description!$H$2:$H$7,0)),"")</f>
        <v>0</v>
      </c>
      <c r="AB6" s="24"/>
      <c r="AC6" s="22">
        <v>0</v>
      </c>
      <c r="AD6" s="22">
        <v>0</v>
      </c>
      <c r="AE6" s="22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23" cm="1">
        <f t="array" aca="1" ref="A7" ca="1">IFERROR(INDIRECT(ADDRESS(ROW()-1,COLUMN()))+1,1)</f>
        <v>6</v>
      </c>
      <c r="B7" s="24" t="b">
        <v>1</v>
      </c>
      <c r="C7" s="13" t="s">
        <v>223</v>
      </c>
      <c r="D7" s="13">
        <v>21</v>
      </c>
      <c r="E7" s="13"/>
      <c r="F7" s="24" t="str">
        <f t="array" ref="F7">_xlfn.IFS(AND(G7,H7),"prosumer",G7,"consumer",H7,"producer")</f>
        <v>consumer</v>
      </c>
      <c r="G7" s="24" t="b">
        <f t="shared" si="0"/>
        <v>1</v>
      </c>
      <c r="H7" s="24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0" t="s">
        <v>33</v>
      </c>
      <c r="N7" s="13"/>
      <c r="O7" s="13"/>
      <c r="P7" s="13"/>
      <c r="Q7" s="13"/>
      <c r="R7" s="13"/>
      <c r="S7" s="24" t="b">
        <v>1</v>
      </c>
      <c r="T7" s="13" t="s">
        <v>191</v>
      </c>
      <c r="U7" s="13"/>
      <c r="V7" s="13"/>
      <c r="W7" s="23">
        <f t="shared" si="2"/>
        <v>0</v>
      </c>
      <c r="X7" s="24" t="b">
        <v>1</v>
      </c>
      <c r="Y7" s="13" t="s">
        <v>224</v>
      </c>
      <c r="Z7" s="13" t="s">
        <v>13</v>
      </c>
      <c r="AA7" s="24">
        <f>IFERROR(INDEX(Description!$I$2:$I$7,MATCH(Utenti!Z7,Description!$H$2:$H$7,0)),"")</f>
        <v>0</v>
      </c>
      <c r="AB7" s="24"/>
      <c r="AC7" s="22">
        <v>0</v>
      </c>
      <c r="AD7" s="22">
        <v>0</v>
      </c>
      <c r="AE7" s="22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23" cm="1">
        <f t="array" aca="1" ref="A8" ca="1">IFERROR(INDIRECT(ADDRESS(ROW()-1,COLUMN()))+1,1)</f>
        <v>7</v>
      </c>
      <c r="B8" s="24" t="b">
        <v>1</v>
      </c>
      <c r="C8" s="13" t="s">
        <v>225</v>
      </c>
      <c r="D8" s="13">
        <v>3</v>
      </c>
      <c r="E8" s="13"/>
      <c r="F8" s="24" t="str">
        <f t="array" ref="F8">_xlfn.IFS(AND(G8,H8),"prosumer",G8,"consumer",H8,"producer")</f>
        <v>prosumer</v>
      </c>
      <c r="G8" s="24" t="b">
        <f t="shared" si="0"/>
        <v>1</v>
      </c>
      <c r="H8" s="24" t="b">
        <f t="shared" si="1"/>
        <v>1</v>
      </c>
      <c r="I8" s="13" t="s">
        <v>11</v>
      </c>
      <c r="J8" s="13" t="s">
        <v>26</v>
      </c>
      <c r="K8" s="13" t="s">
        <v>37</v>
      </c>
      <c r="L8" s="13" t="s">
        <v>31</v>
      </c>
      <c r="M8" s="20" t="s">
        <v>33</v>
      </c>
      <c r="N8" s="13">
        <v>6</v>
      </c>
      <c r="O8" s="13">
        <v>30</v>
      </c>
      <c r="P8" s="13">
        <v>0</v>
      </c>
      <c r="Q8" s="13"/>
      <c r="R8" s="13"/>
      <c r="S8" s="24" t="b">
        <v>1</v>
      </c>
      <c r="T8" s="13" t="s">
        <v>191</v>
      </c>
      <c r="U8" s="13" t="s">
        <v>192</v>
      </c>
      <c r="V8" s="13"/>
      <c r="W8" s="23">
        <f t="shared" si="2"/>
        <v>0</v>
      </c>
      <c r="X8" s="24" t="b">
        <v>1</v>
      </c>
      <c r="Y8" s="13" t="s">
        <v>226</v>
      </c>
      <c r="Z8" s="13" t="s">
        <v>13</v>
      </c>
      <c r="AA8" s="24">
        <f>IFERROR(INDEX(Description!$I$2:$I$7,MATCH(Utenti!Z8,Description!$H$2:$H$7,0)),"")</f>
        <v>0</v>
      </c>
      <c r="AB8" s="24"/>
      <c r="AC8" s="22">
        <v>0</v>
      </c>
      <c r="AD8" s="22">
        <v>0</v>
      </c>
      <c r="AE8" s="22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23" cm="1">
        <f t="array" aca="1" ref="A9" ca="1">IFERROR(INDIRECT(ADDRESS(ROW()-1,COLUMN()))+1,1)</f>
        <v>8</v>
      </c>
      <c r="B9" s="24" t="b">
        <v>1</v>
      </c>
      <c r="C9" s="13" t="s">
        <v>227</v>
      </c>
      <c r="D9" s="13">
        <v>3</v>
      </c>
      <c r="E9" s="13" t="s">
        <v>184</v>
      </c>
      <c r="F9" s="24" t="str">
        <f t="array" ref="F9">_xlfn.IFS(AND(G9,H9),"prosumer",G9,"consumer",H9,"producer")</f>
        <v>prosumer</v>
      </c>
      <c r="G9" s="24" t="b">
        <f t="shared" si="0"/>
        <v>1</v>
      </c>
      <c r="H9" s="24" t="b">
        <f t="shared" si="1"/>
        <v>1</v>
      </c>
      <c r="I9" s="13" t="s">
        <v>41</v>
      </c>
      <c r="J9" s="13" t="s">
        <v>26</v>
      </c>
      <c r="K9" s="13" t="s">
        <v>37</v>
      </c>
      <c r="L9" s="13" t="s">
        <v>31</v>
      </c>
      <c r="M9" s="20" t="s">
        <v>84</v>
      </c>
      <c r="N9" s="13">
        <v>10</v>
      </c>
      <c r="O9" s="13">
        <v>30</v>
      </c>
      <c r="P9" s="13">
        <v>0</v>
      </c>
      <c r="Q9" s="13"/>
      <c r="R9" s="13"/>
      <c r="S9" s="24" t="b">
        <v>1</v>
      </c>
      <c r="T9" s="13" t="s">
        <v>191</v>
      </c>
      <c r="U9" s="13" t="s">
        <v>192</v>
      </c>
      <c r="V9" s="13"/>
      <c r="W9" s="23">
        <f t="shared" si="2"/>
        <v>0</v>
      </c>
      <c r="X9" s="24" t="b">
        <v>1</v>
      </c>
      <c r="Y9" s="13" t="s">
        <v>229</v>
      </c>
      <c r="Z9" s="13" t="s">
        <v>13</v>
      </c>
      <c r="AA9" s="24">
        <f>IFERROR(INDEX(Description!$I$2:$I$7,MATCH(Utenti!Z9,Description!$H$2:$H$7,0)),"")</f>
        <v>0</v>
      </c>
      <c r="AB9" s="24"/>
      <c r="AC9" s="22">
        <v>0</v>
      </c>
      <c r="AD9" s="22">
        <v>0</v>
      </c>
      <c r="AE9" s="22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23" cm="1">
        <f t="array" aca="1" ref="A10" ca="1">IFERROR(INDIRECT(ADDRESS(ROW()-1,COLUMN()))+1,1)</f>
        <v>9</v>
      </c>
      <c r="B10" s="24" t="b">
        <v>1</v>
      </c>
      <c r="C10" s="13" t="s">
        <v>228</v>
      </c>
      <c r="D10" s="13">
        <v>1</v>
      </c>
      <c r="E10" s="13"/>
      <c r="F10" s="24" t="str">
        <f t="array" ref="F10">_xlfn.IFS(AND(G10,H10),"prosumer",G10,"consumer",H10,"producer")</f>
        <v>prosumer</v>
      </c>
      <c r="G10" s="24" t="b">
        <f t="shared" si="0"/>
        <v>1</v>
      </c>
      <c r="H10" s="24" t="b">
        <f t="shared" si="1"/>
        <v>1</v>
      </c>
      <c r="I10" s="13" t="s">
        <v>41</v>
      </c>
      <c r="J10" s="13" t="s">
        <v>26</v>
      </c>
      <c r="K10" s="13" t="s">
        <v>37</v>
      </c>
      <c r="L10" s="13" t="s">
        <v>31</v>
      </c>
      <c r="M10" s="20" t="s">
        <v>39</v>
      </c>
      <c r="N10" s="13">
        <v>10</v>
      </c>
      <c r="O10" s="13">
        <v>30</v>
      </c>
      <c r="P10" s="13">
        <v>0</v>
      </c>
      <c r="Q10" s="13"/>
      <c r="R10" s="13"/>
      <c r="S10" s="24" t="b">
        <v>1</v>
      </c>
      <c r="T10" s="13" t="s">
        <v>191</v>
      </c>
      <c r="U10" s="13" t="s">
        <v>192</v>
      </c>
      <c r="V10" s="13"/>
      <c r="W10" s="23">
        <f t="shared" si="2"/>
        <v>0</v>
      </c>
      <c r="X10" s="24" t="b">
        <v>1</v>
      </c>
      <c r="Y10" s="13" t="str">
        <f>C10</f>
        <v>ass_sportiva_prosumer</v>
      </c>
      <c r="Z10" s="13" t="s">
        <v>13</v>
      </c>
      <c r="AA10" s="24">
        <f>IFERROR(INDEX(Description!$I$2:$I$7,MATCH(Utenti!Z10,Description!$H$2:$H$7,0)),"")</f>
        <v>0</v>
      </c>
      <c r="AB10" s="24"/>
      <c r="AC10" s="22">
        <v>0</v>
      </c>
      <c r="AD10" s="22">
        <v>0</v>
      </c>
      <c r="AE10" s="22">
        <v>0</v>
      </c>
      <c r="AF10" s="13">
        <v>1</v>
      </c>
      <c r="AG10" s="13">
        <f t="shared" ref="AG10:AG13" si="5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23" cm="1">
        <f t="array" aca="1" ref="A11" ca="1">IFERROR(INDIRECT(ADDRESS(ROW()-1,COLUMN()))+1,1)</f>
        <v>10</v>
      </c>
      <c r="B11" s="24"/>
      <c r="C11" s="13" t="s">
        <v>193</v>
      </c>
      <c r="D11" s="13">
        <v>2</v>
      </c>
      <c r="E11" s="13"/>
      <c r="F11" s="24" t="str">
        <f t="array" ref="F11">_xlfn.IFS(AND(G11,H11),"prosumer",G11,"consumer",H11,"producer")</f>
        <v>consumer</v>
      </c>
      <c r="G11" s="24" t="b">
        <f t="shared" si="0"/>
        <v>1</v>
      </c>
      <c r="H11" s="24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0" t="s">
        <v>33</v>
      </c>
      <c r="N11" s="13"/>
      <c r="O11" s="13"/>
      <c r="P11" s="13"/>
      <c r="Q11" s="13"/>
      <c r="R11" s="13"/>
      <c r="S11" s="24" t="b">
        <v>1</v>
      </c>
      <c r="T11" s="13" t="s">
        <v>186</v>
      </c>
      <c r="U11" s="13"/>
      <c r="V11" s="13"/>
      <c r="W11" s="23">
        <f t="shared" si="2"/>
        <v>1</v>
      </c>
      <c r="X11" s="24" t="b">
        <v>1</v>
      </c>
      <c r="Y11" s="13" t="str">
        <f>C11</f>
        <v>business_small</v>
      </c>
      <c r="Z11" s="13" t="s">
        <v>13</v>
      </c>
      <c r="AA11" s="24">
        <f>IFERROR(INDEX(Description!$I$2:$I$7,MATCH(Utenti!Z11,Description!$H$2:$H$7,0)),"")</f>
        <v>0</v>
      </c>
      <c r="AB11" s="24"/>
      <c r="AC11" s="22">
        <v>0</v>
      </c>
      <c r="AD11" s="22">
        <v>0</v>
      </c>
      <c r="AE11" s="22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23" cm="1">
        <f t="array" aca="1" ref="A12" ca="1">IFERROR(INDIRECT(ADDRESS(ROW()-1,COLUMN()))+1,1)</f>
        <v>11</v>
      </c>
      <c r="B12" s="24"/>
      <c r="C12" s="13" t="s">
        <v>194</v>
      </c>
      <c r="D12" s="13"/>
      <c r="E12" s="13"/>
      <c r="F12" s="24" t="str">
        <f t="array" ref="F12">_xlfn.IFS(AND(G12,H12),"prosumer",G12,"consumer",H12,"producer")</f>
        <v>consumer</v>
      </c>
      <c r="G12" s="24" t="b">
        <f t="shared" ref="G12:G24" si="6">IF(M12&lt;&gt;"",TRUE,FALSE)</f>
        <v>1</v>
      </c>
      <c r="H12" s="24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0" t="s">
        <v>33</v>
      </c>
      <c r="N12" s="13"/>
      <c r="O12" s="13"/>
      <c r="P12" s="13"/>
      <c r="Q12" s="13"/>
      <c r="R12" s="13"/>
      <c r="S12" s="24" t="b">
        <v>1</v>
      </c>
      <c r="T12" s="13" t="s">
        <v>186</v>
      </c>
      <c r="U12" s="13"/>
      <c r="V12" s="13"/>
      <c r="W12" s="23">
        <f t="shared" si="2"/>
        <v>0</v>
      </c>
      <c r="X12" s="24" t="b">
        <v>1</v>
      </c>
      <c r="Y12" s="13" t="str">
        <f t="shared" ref="Y12:Y13" si="7">C12</f>
        <v>business_medium</v>
      </c>
      <c r="Z12" s="13" t="s">
        <v>13</v>
      </c>
      <c r="AA12" s="24">
        <f>IFERROR(INDEX(Description!$I$2:$I$7,MATCH(Utenti!Z12,Description!$H$2:$H$7,0)),"")</f>
        <v>0</v>
      </c>
      <c r="AB12" s="24"/>
      <c r="AC12" s="22">
        <v>0</v>
      </c>
      <c r="AD12" s="22">
        <v>0</v>
      </c>
      <c r="AE12" s="22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23" cm="1">
        <f t="array" aca="1" ref="A13" ca="1">IFERROR(INDIRECT(ADDRESS(ROW()-1,COLUMN()))+1,1)</f>
        <v>12</v>
      </c>
      <c r="B13" s="24"/>
      <c r="C13" s="13" t="s">
        <v>195</v>
      </c>
      <c r="D13" s="13"/>
      <c r="E13" s="13"/>
      <c r="F13" s="24" t="str">
        <f t="array" ref="F13">_xlfn.IFS(AND(G13,H13),"prosumer",G13,"consumer",H13,"producer")</f>
        <v>prosumer</v>
      </c>
      <c r="G13" s="24" t="b">
        <f t="shared" si="6"/>
        <v>1</v>
      </c>
      <c r="H13" s="24" t="b">
        <f t="shared" si="1"/>
        <v>1</v>
      </c>
      <c r="I13" s="13" t="s">
        <v>35</v>
      </c>
      <c r="J13" s="13" t="s">
        <v>26</v>
      </c>
      <c r="K13" s="13" t="s">
        <v>22</v>
      </c>
      <c r="L13" s="13" t="s">
        <v>31</v>
      </c>
      <c r="M13" s="20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4" t="b">
        <v>1</v>
      </c>
      <c r="T13" s="13" t="s">
        <v>186</v>
      </c>
      <c r="U13" s="13" t="s">
        <v>192</v>
      </c>
      <c r="V13" s="13"/>
      <c r="W13" s="23">
        <f t="shared" si="2"/>
        <v>0</v>
      </c>
      <c r="X13" s="24" t="b">
        <v>1</v>
      </c>
      <c r="Y13" s="13" t="str">
        <f t="shared" si="7"/>
        <v>business_medium_litigioso</v>
      </c>
      <c r="Z13" s="13" t="s">
        <v>13</v>
      </c>
      <c r="AA13" s="24">
        <f>IFERROR(INDEX(Description!$I$2:$I$7,MATCH(Utenti!Z13,Description!$H$2:$H$7,0)),"")</f>
        <v>0</v>
      </c>
      <c r="AB13" s="24"/>
      <c r="AC13" s="22">
        <v>0</v>
      </c>
      <c r="AD13" s="22">
        <v>0</v>
      </c>
      <c r="AE13" s="22">
        <v>0</v>
      </c>
      <c r="AF13" s="13">
        <v>1</v>
      </c>
      <c r="AG13" s="13">
        <f t="shared" si="5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23" cm="1">
        <f t="array" aca="1" ref="A14" ca="1">IFERROR(INDIRECT(ADDRESS(ROW()-1,COLUMN()))+1,1)</f>
        <v>13</v>
      </c>
      <c r="B14" s="24"/>
      <c r="C14" s="9" t="s">
        <v>213</v>
      </c>
      <c r="D14" s="13"/>
      <c r="E14" s="13" t="s">
        <v>184</v>
      </c>
      <c r="F14" s="24" t="str">
        <f t="array" ref="F14">_xlfn.IFS(AND(G14,H14),"prosumer",G14,"consumer",H14,"producer")</f>
        <v>consumer</v>
      </c>
      <c r="G14" s="24" t="b">
        <f t="shared" si="6"/>
        <v>1</v>
      </c>
      <c r="H14" s="24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0" t="s">
        <v>44</v>
      </c>
      <c r="N14" s="13"/>
      <c r="O14" s="13"/>
      <c r="P14" s="13"/>
      <c r="Q14" s="13"/>
      <c r="R14" s="13"/>
      <c r="S14" s="24" t="b">
        <v>1</v>
      </c>
      <c r="T14" s="13" t="s">
        <v>186</v>
      </c>
      <c r="U14" s="13"/>
      <c r="V14" s="13"/>
      <c r="W14" s="23">
        <f t="shared" si="2"/>
        <v>0</v>
      </c>
      <c r="X14" s="24" t="b">
        <v>1</v>
      </c>
      <c r="Y14" s="13" t="s">
        <v>187</v>
      </c>
      <c r="Z14" s="13" t="s">
        <v>13</v>
      </c>
      <c r="AA14" s="24">
        <f>IFERROR(INDEX(Description!$I$2:$I$7,MATCH(Utenti!Z14,Description!$H$2:$H$7,0)),"")</f>
        <v>0</v>
      </c>
      <c r="AB14" s="24"/>
      <c r="AC14" s="22">
        <v>0</v>
      </c>
      <c r="AD14" s="22">
        <v>0</v>
      </c>
      <c r="AE14" s="22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23" cm="1">
        <f t="array" aca="1" ref="A15" ca="1">IFERROR(INDIRECT(ADDRESS(ROW()-1,COLUMN()))+1,1)</f>
        <v>14</v>
      </c>
      <c r="B15" s="24"/>
      <c r="C15" s="9" t="s">
        <v>196</v>
      </c>
      <c r="D15" s="13"/>
      <c r="E15" s="13" t="s">
        <v>184</v>
      </c>
      <c r="F15" s="24" t="str">
        <f t="array" ref="F15">_xlfn.IFS(AND(G15,H15),"prosumer",G15,"consumer",H15,"producer")</f>
        <v>consumer</v>
      </c>
      <c r="G15" s="24" t="b">
        <f t="shared" si="6"/>
        <v>1</v>
      </c>
      <c r="H15" s="24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0" t="s">
        <v>39</v>
      </c>
      <c r="N15" s="13"/>
      <c r="O15" s="13"/>
      <c r="P15" s="13"/>
      <c r="Q15" s="13"/>
      <c r="R15" s="13"/>
      <c r="S15" s="24" t="b">
        <v>1</v>
      </c>
      <c r="T15" s="13" t="s">
        <v>186</v>
      </c>
      <c r="U15" s="13"/>
      <c r="V15" s="13"/>
      <c r="W15" s="23">
        <f t="shared" si="2"/>
        <v>0</v>
      </c>
      <c r="X15" s="24" t="b">
        <v>1</v>
      </c>
      <c r="Y15" s="13" t="s">
        <v>197</v>
      </c>
      <c r="Z15" s="13" t="s">
        <v>13</v>
      </c>
      <c r="AA15" s="24">
        <f>IFERROR(INDEX(Description!$I$2:$I$7,MATCH(Utenti!Z15,Description!$H$2:$H$7,0)),"")</f>
        <v>0</v>
      </c>
      <c r="AB15" s="24"/>
      <c r="AC15" s="22">
        <v>0</v>
      </c>
      <c r="AD15" s="22">
        <v>0</v>
      </c>
      <c r="AE15" s="22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23" cm="1">
        <f t="array" aca="1" ref="A16" ca="1">IFERROR(INDIRECT(ADDRESS(ROW()-1,COLUMN()))+1,1)</f>
        <v>15</v>
      </c>
      <c r="B16" s="24"/>
      <c r="C16" s="9" t="s">
        <v>214</v>
      </c>
      <c r="D16" s="13"/>
      <c r="E16" s="13" t="s">
        <v>184</v>
      </c>
      <c r="F16" s="24" t="str">
        <f t="array" ref="F16">_xlfn.IFS(AND(G16,H16),"prosumer",G16,"consumer",H16,"producer")</f>
        <v>consumer</v>
      </c>
      <c r="G16" s="24" t="b">
        <f t="shared" si="6"/>
        <v>1</v>
      </c>
      <c r="H16" s="24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0" t="s">
        <v>50</v>
      </c>
      <c r="N16" s="13"/>
      <c r="O16" s="13"/>
      <c r="P16" s="13"/>
      <c r="Q16" s="13"/>
      <c r="R16" s="13"/>
      <c r="S16" s="24" t="b">
        <v>1</v>
      </c>
      <c r="T16" s="13" t="s">
        <v>186</v>
      </c>
      <c r="U16" s="13"/>
      <c r="V16" s="13"/>
      <c r="W16" s="23">
        <f t="shared" si="2"/>
        <v>0</v>
      </c>
      <c r="X16" s="24" t="b">
        <v>1</v>
      </c>
      <c r="Y16" s="13" t="s">
        <v>198</v>
      </c>
      <c r="Z16" s="13" t="s">
        <v>13</v>
      </c>
      <c r="AA16" s="24">
        <f>IFERROR(INDEX(Description!$I$2:$I$7,MATCH(Utenti!Z16,Description!$H$2:$H$7,0)),"")</f>
        <v>0</v>
      </c>
      <c r="AB16" s="24"/>
      <c r="AC16" s="22">
        <v>0</v>
      </c>
      <c r="AD16" s="22">
        <v>0</v>
      </c>
      <c r="AE16" s="22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23" cm="1">
        <f t="array" aca="1" ref="A17" ca="1">IFERROR(INDIRECT(ADDRESS(ROW()-1,COLUMN()))+1,1)</f>
        <v>16</v>
      </c>
      <c r="B17" s="24"/>
      <c r="C17" s="9" t="s">
        <v>215</v>
      </c>
      <c r="D17" s="13"/>
      <c r="E17" s="13" t="s">
        <v>184</v>
      </c>
      <c r="F17" s="24" t="str">
        <f t="array" ref="F17">_xlfn.IFS(AND(G17,H17),"prosumer",G17,"consumer",H17,"producer")</f>
        <v>consumer</v>
      </c>
      <c r="G17" s="24" t="b">
        <f t="shared" si="6"/>
        <v>1</v>
      </c>
      <c r="H17" s="24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0" t="s">
        <v>56</v>
      </c>
      <c r="N17" s="13"/>
      <c r="O17" s="13"/>
      <c r="P17" s="13"/>
      <c r="Q17" s="13"/>
      <c r="R17" s="13"/>
      <c r="S17" s="24" t="b">
        <v>1</v>
      </c>
      <c r="T17" s="13" t="s">
        <v>186</v>
      </c>
      <c r="U17" s="13"/>
      <c r="V17" s="13"/>
      <c r="W17" s="23">
        <f t="shared" si="2"/>
        <v>0</v>
      </c>
      <c r="X17" s="24" t="b">
        <v>1</v>
      </c>
      <c r="Y17" s="13" t="s">
        <v>199</v>
      </c>
      <c r="Z17" s="13" t="s">
        <v>13</v>
      </c>
      <c r="AA17" s="24">
        <f>IFERROR(INDEX(Description!$I$2:$I$7,MATCH(Utenti!Z17,Description!$H$2:$H$7,0)),"")</f>
        <v>0</v>
      </c>
      <c r="AB17" s="24"/>
      <c r="AC17" s="22">
        <v>0</v>
      </c>
      <c r="AD17" s="22">
        <v>0</v>
      </c>
      <c r="AE17" s="22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23" cm="1">
        <f t="array" aca="1" ref="A18" ca="1">IFERROR(INDIRECT(ADDRESS(ROW()-1,COLUMN()))+1,1)</f>
        <v>17</v>
      </c>
      <c r="B18" s="24"/>
      <c r="C18" s="9" t="s">
        <v>200</v>
      </c>
      <c r="D18" s="13"/>
      <c r="E18" s="13" t="s">
        <v>184</v>
      </c>
      <c r="F18" s="24" t="str">
        <f t="array" ref="F18">_xlfn.IFS(AND(G18,H18),"prosumer",G18,"consumer",H18,"producer")</f>
        <v>prosumer</v>
      </c>
      <c r="G18" s="24" t="b">
        <f t="shared" si="6"/>
        <v>1</v>
      </c>
      <c r="H18" s="24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0" t="s">
        <v>53</v>
      </c>
      <c r="N18" s="13">
        <v>20</v>
      </c>
      <c r="O18" s="13">
        <v>40</v>
      </c>
      <c r="P18" s="13">
        <v>180</v>
      </c>
      <c r="Q18" s="13"/>
      <c r="R18" s="13"/>
      <c r="S18" s="24" t="b">
        <v>1</v>
      </c>
      <c r="T18" s="13" t="s">
        <v>186</v>
      </c>
      <c r="U18" s="13" t="s">
        <v>192</v>
      </c>
      <c r="V18" s="13"/>
      <c r="W18" s="23">
        <f t="shared" si="2"/>
        <v>0</v>
      </c>
      <c r="X18" s="24" t="b">
        <v>1</v>
      </c>
      <c r="Y18" s="13" t="s">
        <v>201</v>
      </c>
      <c r="Z18" s="13" t="s">
        <v>13</v>
      </c>
      <c r="AA18" s="24">
        <f>IFERROR(INDEX(Description!$I$2:$I$7,MATCH(Utenti!Z18,Description!$H$2:$H$7,0)),"")</f>
        <v>0</v>
      </c>
      <c r="AB18" s="24"/>
      <c r="AC18" s="22">
        <v>0</v>
      </c>
      <c r="AD18" s="22">
        <v>0</v>
      </c>
      <c r="AE18" s="22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23" cm="1">
        <f t="array" aca="1" ref="A19" ca="1">IFERROR(INDIRECT(ADDRESS(ROW()-1,COLUMN()))+1,1)</f>
        <v>18</v>
      </c>
      <c r="B19" s="24"/>
      <c r="C19" s="10" t="s">
        <v>202</v>
      </c>
      <c r="D19" s="13"/>
      <c r="E19" s="13"/>
      <c r="F19" s="24" t="str">
        <f t="array" ref="F19">_xlfn.IFS(AND(G19,H19),"prosumer",G19,"consumer",H19,"producer")</f>
        <v>prosumer</v>
      </c>
      <c r="G19" s="24" t="b">
        <f t="shared" si="6"/>
        <v>1</v>
      </c>
      <c r="H19" s="24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0" t="s">
        <v>203</v>
      </c>
      <c r="N19" s="13">
        <v>30</v>
      </c>
      <c r="O19" s="13">
        <v>40</v>
      </c>
      <c r="P19" s="13">
        <v>180</v>
      </c>
      <c r="Q19" s="13"/>
      <c r="R19" s="13"/>
      <c r="S19" s="24" t="b">
        <v>1</v>
      </c>
      <c r="T19" s="13" t="s">
        <v>186</v>
      </c>
      <c r="U19" s="13" t="s">
        <v>192</v>
      </c>
      <c r="V19" s="13"/>
      <c r="W19" s="23">
        <f t="shared" si="2"/>
        <v>0</v>
      </c>
      <c r="X19" s="24" t="b">
        <v>1</v>
      </c>
      <c r="Y19" s="13" t="s">
        <v>204</v>
      </c>
      <c r="Z19" s="13" t="s">
        <v>13</v>
      </c>
      <c r="AA19" s="24">
        <f>IFERROR(INDEX(Description!$I$2:$I$7,MATCH(Utenti!Z19,Description!$H$2:$H$7,0)),"")</f>
        <v>0</v>
      </c>
      <c r="AB19" s="24"/>
      <c r="AC19" s="22">
        <v>0</v>
      </c>
      <c r="AD19" s="22">
        <v>0</v>
      </c>
      <c r="AE19" s="22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23" cm="1">
        <f t="array" aca="1" ref="A20" ca="1">IFERROR(INDIRECT(ADDRESS(ROW()-1,COLUMN()))+1,1)</f>
        <v>19</v>
      </c>
      <c r="B20" s="24"/>
      <c r="C20" s="10" t="s">
        <v>205</v>
      </c>
      <c r="D20" s="13"/>
      <c r="E20" s="13"/>
      <c r="F20" s="24" t="str">
        <f t="array" ref="F20">_xlfn.IFS(AND(G20,H20),"prosumer",G20,"consumer",H20,"producer")</f>
        <v>prosumer</v>
      </c>
      <c r="G20" s="24" t="b">
        <f t="shared" si="6"/>
        <v>1</v>
      </c>
      <c r="H20" s="24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0" t="s">
        <v>82</v>
      </c>
      <c r="N20" s="13">
        <v>20</v>
      </c>
      <c r="O20" s="13">
        <v>40</v>
      </c>
      <c r="P20" s="13">
        <v>180</v>
      </c>
      <c r="Q20" s="13"/>
      <c r="R20" s="13"/>
      <c r="S20" s="24" t="b">
        <v>1</v>
      </c>
      <c r="T20" s="13" t="s">
        <v>186</v>
      </c>
      <c r="U20" s="13" t="s">
        <v>192</v>
      </c>
      <c r="V20" s="13"/>
      <c r="W20" s="23">
        <f t="shared" si="2"/>
        <v>0</v>
      </c>
      <c r="X20" s="24" t="b">
        <v>1</v>
      </c>
      <c r="Y20" s="13" t="s">
        <v>206</v>
      </c>
      <c r="Z20" s="13" t="s">
        <v>13</v>
      </c>
      <c r="AA20" s="24">
        <f>IFERROR(INDEX(Description!$I$2:$I$7,MATCH(Utenti!Z20,Description!$H$2:$H$7,0)),"")</f>
        <v>0</v>
      </c>
      <c r="AB20" s="24"/>
      <c r="AC20" s="22">
        <v>0</v>
      </c>
      <c r="AD20" s="22">
        <v>0</v>
      </c>
      <c r="AE20" s="22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23" cm="1">
        <f t="array" aca="1" ref="A21" ca="1">IFERROR(INDIRECT(ADDRESS(ROW()-1,COLUMN()))+1,1)</f>
        <v>20</v>
      </c>
      <c r="B21" s="24"/>
      <c r="C21" s="11" t="s">
        <v>53</v>
      </c>
      <c r="D21" s="13"/>
      <c r="E21" s="13" t="s">
        <v>184</v>
      </c>
      <c r="F21" s="24" t="str">
        <f t="array" ref="F21">_xlfn.IFS(AND(G21,H21),"prosumer",G21,"consumer",H21,"producer")</f>
        <v>consumer</v>
      </c>
      <c r="G21" s="24" t="b">
        <f t="shared" si="6"/>
        <v>1</v>
      </c>
      <c r="H21" s="24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0" t="s">
        <v>53</v>
      </c>
      <c r="N21" s="13"/>
      <c r="O21" s="13"/>
      <c r="P21" s="13"/>
      <c r="Q21" s="13"/>
      <c r="R21" s="13"/>
      <c r="S21" s="24" t="b">
        <v>1</v>
      </c>
      <c r="T21" s="13" t="s">
        <v>186</v>
      </c>
      <c r="U21" s="13"/>
      <c r="V21" s="13"/>
      <c r="W21" s="23">
        <f t="shared" si="2"/>
        <v>0</v>
      </c>
      <c r="X21" s="24" t="b">
        <v>1</v>
      </c>
      <c r="Y21" s="13" t="s">
        <v>53</v>
      </c>
      <c r="Z21" s="13" t="s">
        <v>13</v>
      </c>
      <c r="AA21" s="24">
        <f>IFERROR(INDEX(Description!$I$2:$I$7,MATCH(Utenti!Z21,Description!$H$2:$H$7,0)),"")</f>
        <v>0</v>
      </c>
      <c r="AB21" s="24"/>
      <c r="AC21" s="22">
        <v>0</v>
      </c>
      <c r="AD21" s="22">
        <v>0</v>
      </c>
      <c r="AE21" s="22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23" cm="1">
        <f t="array" aca="1" ref="A22" ca="1">IFERROR(INDIRECT(ADDRESS(ROW()-1,COLUMN()))+1,1)</f>
        <v>21</v>
      </c>
      <c r="B22" s="24"/>
      <c r="C22" s="11" t="s">
        <v>207</v>
      </c>
      <c r="D22" s="13"/>
      <c r="E22" s="13"/>
      <c r="F22" s="24" t="str">
        <f t="array" ref="F22">_xlfn.IFS(AND(G22,H22),"prosumer",G22,"consumer",H22,"producer")</f>
        <v>prosumer</v>
      </c>
      <c r="G22" s="24" t="b">
        <f t="shared" si="6"/>
        <v>1</v>
      </c>
      <c r="H22" s="24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0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4" t="b">
        <v>1</v>
      </c>
      <c r="T22" s="13" t="s">
        <v>186</v>
      </c>
      <c r="U22" s="13" t="s">
        <v>192</v>
      </c>
      <c r="V22" s="13"/>
      <c r="W22" s="23">
        <f t="shared" si="2"/>
        <v>0</v>
      </c>
      <c r="X22" s="24" t="b">
        <v>1</v>
      </c>
      <c r="Y22" s="13" t="s">
        <v>208</v>
      </c>
      <c r="Z22" s="13" t="s">
        <v>13</v>
      </c>
      <c r="AA22" s="24">
        <f>IFERROR(INDEX(Description!$I$2:$I$7,MATCH(Utenti!Z22,Description!$H$2:$H$7,0)),"")</f>
        <v>0</v>
      </c>
      <c r="AB22" s="24" t="b">
        <v>1</v>
      </c>
      <c r="AC22" s="22">
        <v>0</v>
      </c>
      <c r="AD22" s="22">
        <v>0</v>
      </c>
      <c r="AE22" s="22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23" cm="1">
        <f t="array" aca="1" ref="A23" ca="1">IFERROR(INDIRECT(ADDRESS(ROW()-1,COLUMN()))+1,1)</f>
        <v>22</v>
      </c>
      <c r="B23" s="24"/>
      <c r="C23" s="11" t="s">
        <v>209</v>
      </c>
      <c r="D23" s="13"/>
      <c r="E23" s="13"/>
      <c r="F23" s="24" t="str">
        <f t="array" ref="F23">_xlfn.IFS(AND(G23,H23),"prosumer",G23,"consumer",H23,"producer")</f>
        <v>prosumer</v>
      </c>
      <c r="G23" s="24" t="b">
        <f t="shared" si="6"/>
        <v>1</v>
      </c>
      <c r="H23" s="24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0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4" t="b">
        <v>1</v>
      </c>
      <c r="T23" s="13" t="s">
        <v>186</v>
      </c>
      <c r="U23" s="13" t="s">
        <v>192</v>
      </c>
      <c r="V23" s="13"/>
      <c r="W23" s="23">
        <f t="shared" si="2"/>
        <v>0</v>
      </c>
      <c r="X23" s="24" t="b">
        <v>1</v>
      </c>
      <c r="Y23" s="13" t="s">
        <v>210</v>
      </c>
      <c r="Z23" s="13" t="s">
        <v>13</v>
      </c>
      <c r="AA23" s="24">
        <f>IFERROR(INDEX(Description!$I$2:$I$7,MATCH(Utenti!Z23,Description!$H$2:$H$7,0)),"")</f>
        <v>0</v>
      </c>
      <c r="AB23" s="24" t="b">
        <v>1</v>
      </c>
      <c r="AC23" s="22">
        <v>0</v>
      </c>
      <c r="AD23" s="22">
        <v>0</v>
      </c>
      <c r="AE23" s="22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23" cm="1">
        <f t="array" aca="1" ref="A24" ca="1">IFERROR(INDIRECT(ADDRESS(ROW()-1,COLUMN()))+1,1)</f>
        <v>23</v>
      </c>
      <c r="B24" s="24"/>
      <c r="C24" s="11" t="s">
        <v>211</v>
      </c>
      <c r="D24" s="13"/>
      <c r="E24" s="13"/>
      <c r="F24" s="24" t="str">
        <f t="array" ref="F24">_xlfn.IFS(AND(G24,H24),"prosumer",G24,"consumer",H24,"producer")</f>
        <v>prosumer</v>
      </c>
      <c r="G24" s="24" t="b">
        <f t="shared" si="6"/>
        <v>1</v>
      </c>
      <c r="H24" s="24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0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4" t="b">
        <v>1</v>
      </c>
      <c r="T24" s="13" t="s">
        <v>191</v>
      </c>
      <c r="U24" s="13" t="s">
        <v>192</v>
      </c>
      <c r="V24" s="13"/>
      <c r="W24" s="23">
        <f>IF(AND(H24=FALSE,G24=FALSE),1,0) + IF(AND(NOT(B24),D24&gt;0),1,0)</f>
        <v>0</v>
      </c>
      <c r="X24" s="24" t="b">
        <v>1</v>
      </c>
      <c r="Y24" s="13" t="s">
        <v>212</v>
      </c>
      <c r="Z24" s="13" t="s">
        <v>13</v>
      </c>
      <c r="AA24" s="24">
        <f>IFERROR(INDEX(Description!$I$2:$I$7,MATCH(Utenti!Z24,Description!$H$2:$H$7,0)),"")</f>
        <v>0</v>
      </c>
      <c r="AB24" s="24" t="b">
        <v>1</v>
      </c>
      <c r="AC24" s="22">
        <v>0</v>
      </c>
      <c r="AD24" s="22">
        <v>0.4</v>
      </c>
      <c r="AE24" s="22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2025-06-17T07:53:21Z</dcterms:modified>
</cp:coreProperties>
</file>